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nan\Desktop\oda doluluk, golf karşılaştırma ve milliyet tablosu\2025 yıl sonu dağıtım\"/>
    </mc:Choice>
  </mc:AlternateContent>
  <xr:revisionPtr revIDLastSave="0" documentId="13_ncr:1_{097C8A68-6A01-4667-8711-38D4CDDE80B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ayfa1" sheetId="1" r:id="rId1"/>
    <sheet name="Sayf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15" i="1" l="1"/>
  <c r="AL6" i="1" l="1"/>
  <c r="AL8" i="1"/>
  <c r="AL9" i="1"/>
  <c r="AL10" i="1"/>
  <c r="AL11" i="1"/>
  <c r="AL12" i="1"/>
  <c r="AL13" i="1"/>
  <c r="AL14" i="1"/>
  <c r="AL5" i="1"/>
  <c r="AI6" i="1"/>
  <c r="AI8" i="1"/>
  <c r="AI9" i="1"/>
  <c r="AI10" i="1"/>
  <c r="AI11" i="1"/>
  <c r="AI12" i="1"/>
  <c r="AI15" i="1" s="1"/>
  <c r="AI13" i="1"/>
  <c r="AI14" i="1"/>
  <c r="AI5" i="1"/>
  <c r="AF6" i="1"/>
  <c r="AF8" i="1"/>
  <c r="AF9" i="1"/>
  <c r="AF10" i="1"/>
  <c r="AF11" i="1"/>
  <c r="AF12" i="1"/>
  <c r="AF15" i="1" s="1"/>
  <c r="AF13" i="1"/>
  <c r="AF14" i="1"/>
  <c r="AF5" i="1"/>
  <c r="AC6" i="1"/>
  <c r="AC8" i="1"/>
  <c r="AC9" i="1"/>
  <c r="AC10" i="1"/>
  <c r="AC11" i="1"/>
  <c r="AC12" i="1"/>
  <c r="AC13" i="1"/>
  <c r="AC14" i="1"/>
  <c r="AC5" i="1"/>
  <c r="AC15" i="1" l="1"/>
  <c r="Z6" i="1"/>
  <c r="Z8" i="1"/>
  <c r="Z9" i="1"/>
  <c r="Z10" i="1"/>
  <c r="Z11" i="1"/>
  <c r="Z12" i="1"/>
  <c r="Z13" i="1"/>
  <c r="Z14" i="1"/>
  <c r="Z5" i="1"/>
  <c r="Z15" i="1" l="1"/>
  <c r="W6" i="1"/>
  <c r="W5" i="1"/>
  <c r="W9" i="1" l="1"/>
  <c r="W10" i="1"/>
  <c r="W11" i="1"/>
  <c r="W12" i="1"/>
  <c r="W13" i="1"/>
  <c r="W14" i="1"/>
  <c r="W8" i="1"/>
  <c r="W15" i="1" s="1"/>
  <c r="T6" i="1" l="1"/>
  <c r="T8" i="1"/>
  <c r="T9" i="1"/>
  <c r="T10" i="1"/>
  <c r="T12" i="1"/>
  <c r="T13" i="1"/>
  <c r="T14" i="1"/>
  <c r="T5" i="1"/>
  <c r="T15" i="1" l="1"/>
  <c r="Q5" i="1"/>
  <c r="Q8" i="1"/>
  <c r="Q9" i="1"/>
  <c r="Q10" i="1"/>
  <c r="Q11" i="1"/>
  <c r="Q12" i="1"/>
  <c r="Q13" i="1"/>
  <c r="Q14" i="1"/>
  <c r="Q6" i="1"/>
  <c r="Q15" i="1" l="1"/>
  <c r="N5" i="1"/>
  <c r="N15" i="1" s="1"/>
  <c r="N8" i="1"/>
  <c r="N9" i="1"/>
  <c r="N10" i="1"/>
  <c r="N11" i="1"/>
  <c r="N12" i="1"/>
  <c r="N13" i="1"/>
  <c r="N14" i="1"/>
  <c r="N6" i="1"/>
  <c r="K9" i="1" l="1"/>
  <c r="K10" i="1"/>
  <c r="K11" i="1"/>
  <c r="K12" i="1"/>
  <c r="K13" i="1"/>
  <c r="K14" i="1"/>
  <c r="K8" i="1"/>
  <c r="K6" i="1"/>
  <c r="K5" i="1"/>
  <c r="K15" i="1" l="1"/>
  <c r="H6" i="1"/>
  <c r="H9" i="1" l="1"/>
  <c r="H10" i="1"/>
  <c r="H11" i="1"/>
  <c r="H12" i="1"/>
  <c r="H13" i="1"/>
  <c r="H14" i="1"/>
  <c r="H8" i="1"/>
  <c r="H5" i="1"/>
  <c r="H15" i="1" s="1"/>
  <c r="E14" i="1" l="1"/>
  <c r="E5" i="1"/>
  <c r="E15" i="1" s="1"/>
  <c r="AM15" i="1" s="1"/>
  <c r="E6" i="1"/>
  <c r="E8" i="1"/>
  <c r="E9" i="1"/>
  <c r="E10" i="1"/>
  <c r="E11" i="1"/>
  <c r="E12" i="1"/>
  <c r="E13" i="1"/>
  <c r="F21" i="1" l="1"/>
  <c r="G21" i="1"/>
  <c r="H21" i="1"/>
  <c r="I21" i="1"/>
  <c r="J21" i="1"/>
  <c r="K21" i="1"/>
  <c r="L21" i="1"/>
  <c r="M21" i="1"/>
  <c r="N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F21" i="1"/>
  <c r="AG21" i="1"/>
  <c r="AH21" i="1"/>
  <c r="AI21" i="1"/>
  <c r="AL21" i="1"/>
  <c r="E21" i="1"/>
  <c r="F20" i="1"/>
  <c r="G20" i="1"/>
  <c r="H20" i="1"/>
  <c r="K20" i="1"/>
  <c r="L20" i="1"/>
  <c r="M20" i="1"/>
  <c r="N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F20" i="1"/>
  <c r="AG20" i="1"/>
  <c r="AH20" i="1"/>
  <c r="AI20" i="1"/>
  <c r="AL20" i="1"/>
  <c r="E20" i="1"/>
  <c r="F19" i="1"/>
  <c r="G19" i="1"/>
  <c r="H19" i="1"/>
  <c r="K19" i="1"/>
  <c r="L19" i="1"/>
  <c r="M19" i="1"/>
  <c r="N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F19" i="1"/>
  <c r="AG19" i="1"/>
  <c r="AH19" i="1"/>
  <c r="AI19" i="1"/>
  <c r="AL19" i="1"/>
  <c r="E19" i="1"/>
  <c r="AM18" i="1" l="1"/>
  <c r="AM21" i="1" s="1"/>
  <c r="AM16" i="1" l="1"/>
  <c r="AM19" i="1" l="1"/>
  <c r="AM17" i="1"/>
  <c r="AM20" i="1" s="1"/>
  <c r="AM6" i="1" l="1"/>
  <c r="AM8" i="1"/>
  <c r="AM9" i="1"/>
  <c r="AM10" i="1"/>
  <c r="AM11" i="1"/>
  <c r="AM13" i="1"/>
  <c r="AM7" i="1"/>
  <c r="AM12" i="1"/>
  <c r="AM14" i="1"/>
  <c r="AM5" i="1" l="1"/>
</calcChain>
</file>

<file path=xl/sharedStrings.xml><?xml version="1.0" encoding="utf-8"?>
<sst xmlns="http://schemas.openxmlformats.org/spreadsheetml/2006/main" count="84" uniqueCount="61">
  <si>
    <t>TESİS ADI</t>
  </si>
  <si>
    <t>OCAK</t>
  </si>
  <si>
    <t>ŞUBAT</t>
  </si>
  <si>
    <t>MART</t>
  </si>
  <si>
    <t>Sayı</t>
  </si>
  <si>
    <t>NOBİLİS GOLF CLUB</t>
  </si>
  <si>
    <t>GLORIA GOLF CLUB</t>
  </si>
  <si>
    <t>TOPLAM</t>
  </si>
  <si>
    <t>CORNELİA GOLF CLUB</t>
  </si>
  <si>
    <t>SUENO GOLF CLUB</t>
  </si>
  <si>
    <t>CARYA GOLF CLUB</t>
  </si>
  <si>
    <t>1-15 OCAK</t>
  </si>
  <si>
    <t>16-31 OCAK</t>
  </si>
  <si>
    <t>1-15 ŞUBAT</t>
  </si>
  <si>
    <t>1-15 MART</t>
  </si>
  <si>
    <t>16-31 MART</t>
  </si>
  <si>
    <t>NİSAN</t>
  </si>
  <si>
    <t>1-15 NİSAN</t>
  </si>
  <si>
    <t>16-30 NİSAN</t>
  </si>
  <si>
    <t>MAYIS</t>
  </si>
  <si>
    <t>1-15 MAYIS</t>
  </si>
  <si>
    <t>16-31 MAYIS</t>
  </si>
  <si>
    <t>HAZIRAN</t>
  </si>
  <si>
    <t>1-15 HAZİRAN</t>
  </si>
  <si>
    <t>16-30 HAZİRAN</t>
  </si>
  <si>
    <t>AY GENELİ</t>
  </si>
  <si>
    <t>1-15 TEMMUZ</t>
  </si>
  <si>
    <t>16-31 TEMMUZ</t>
  </si>
  <si>
    <t>TEMMUZ</t>
  </si>
  <si>
    <t>AĞUSTOS</t>
  </si>
  <si>
    <t>EYLÜL</t>
  </si>
  <si>
    <t>EKİM</t>
  </si>
  <si>
    <t>KASIM</t>
  </si>
  <si>
    <t>ARALIK</t>
  </si>
  <si>
    <t xml:space="preserve">NATIONAL GOLF CLUB </t>
  </si>
  <si>
    <t xml:space="preserve">ANTALYA GOLF CLUB </t>
  </si>
  <si>
    <t>1-15 AĞUSTOS</t>
  </si>
  <si>
    <t>16-31 AĞUSTOS</t>
  </si>
  <si>
    <t>1-15 EYLÜL</t>
  </si>
  <si>
    <t>16-30 EYLÜL</t>
  </si>
  <si>
    <t>1-15 EKİM</t>
  </si>
  <si>
    <t>16-31 EKİM</t>
  </si>
  <si>
    <t>1-15 KASIM</t>
  </si>
  <si>
    <t>16-30 KASIM</t>
  </si>
  <si>
    <t>1-15 ARALIK</t>
  </si>
  <si>
    <t>16-31 ARALIK</t>
  </si>
  <si>
    <t>THE MONTGOMERIE MAXX ROYAL GOLF C.</t>
  </si>
  <si>
    <t>KAYA PALAZZO GOLF</t>
  </si>
  <si>
    <t>16-28 ŞUBAT</t>
  </si>
  <si>
    <t>2019 TOPLAM</t>
  </si>
  <si>
    <t>HAZİRAN</t>
  </si>
  <si>
    <t>CULLINAN LINKS GOLF CLUB</t>
  </si>
  <si>
    <t>2024 TOPLAM</t>
  </si>
  <si>
    <t>.</t>
  </si>
  <si>
    <t>2025 TOPLAM</t>
  </si>
  <si>
    <t>2009-2024 ORT.</t>
  </si>
  <si>
    <t>2025-2024 Değişim Oranı</t>
  </si>
  <si>
    <t>2025-2019 Değişim Oranı</t>
  </si>
  <si>
    <t>2025- Genel Ortalamaya Oranı</t>
  </si>
  <si>
    <t>BELEK BÖLGESİ 2025 YILI GOLF OYUN SAYILARI TABLOSU</t>
  </si>
  <si>
    <t>YILLAR İTİBARİYLE AYLIK GOLF OYUN SAYILARI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</si>
</sst>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Tur"/>
      <charset val="162"/>
    </font>
    <font>
      <sz val="8"/>
      <name val="Arial Tur"/>
      <charset val="162"/>
    </font>
    <font>
      <b/>
      <sz val="9"/>
      <name val="Arial"/>
      <family val="2"/>
      <charset val="162"/>
    </font>
    <font>
      <sz val="9"/>
      <name val="Arial Tur"/>
      <charset val="162"/>
    </font>
    <font>
      <sz val="9"/>
      <name val="Arial"/>
      <family val="2"/>
      <charset val="162"/>
    </font>
    <font>
      <sz val="8"/>
      <name val="Arial"/>
      <family val="2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9"/>
      <color rgb="FFFF0000"/>
      <name val="Arial"/>
      <family val="2"/>
      <charset val="162"/>
    </font>
    <font>
      <sz val="9"/>
      <color rgb="FFFF0000"/>
      <name val="Arial Tur"/>
      <charset val="162"/>
    </font>
    <font>
      <b/>
      <sz val="12"/>
      <name val="Calibri"/>
      <family val="2"/>
      <charset val="162"/>
      <scheme val="minor"/>
    </font>
    <font>
      <b/>
      <sz val="12"/>
      <name val="Arial"/>
      <family val="2"/>
      <charset val="162"/>
    </font>
    <font>
      <b/>
      <sz val="10"/>
      <name val="Arial Tur"/>
      <charset val="16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right" vertical="center" wrapText="1"/>
    </xf>
    <xf numFmtId="3" fontId="0" fillId="0" borderId="7" xfId="0" applyNumberFormat="1" applyBorder="1"/>
    <xf numFmtId="3" fontId="6" fillId="0" borderId="3" xfId="0" applyNumberFormat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3" fontId="0" fillId="0" borderId="0" xfId="0" applyNumberFormat="1"/>
    <xf numFmtId="49" fontId="0" fillId="0" borderId="0" xfId="0" applyNumberFormat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3" fontId="12" fillId="0" borderId="11" xfId="0" applyNumberFormat="1" applyFont="1" applyBorder="1"/>
    <xf numFmtId="3" fontId="0" fillId="0" borderId="12" xfId="0" applyNumberFormat="1" applyBorder="1"/>
    <xf numFmtId="3" fontId="12" fillId="0" borderId="13" xfId="0" applyNumberFormat="1" applyFont="1" applyBorder="1"/>
    <xf numFmtId="3" fontId="12" fillId="0" borderId="14" xfId="0" applyNumberFormat="1" applyFont="1" applyBorder="1"/>
    <xf numFmtId="3" fontId="12" fillId="0" borderId="15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21"/>
  <sheetViews>
    <sheetView topLeftCell="A7" zoomScaleNormal="100" workbookViewId="0">
      <selection activeCell="AM15" activeCellId="12" sqref="E15 H15 K15 N15 Q15 T15 W15 Z15 AC15 AF15 AI15 AL15 AM15"/>
    </sheetView>
  </sheetViews>
  <sheetFormatPr defaultColWidth="9.5546875" defaultRowHeight="24" customHeight="1" x14ac:dyDescent="0.25"/>
  <cols>
    <col min="1" max="1" width="21.6640625" style="1" bestFit="1" customWidth="1"/>
    <col min="2" max="2" width="4" style="34" customWidth="1"/>
    <col min="3" max="3" width="8.44140625" style="1" hidden="1" customWidth="1"/>
    <col min="4" max="4" width="8.21875" style="1" hidden="1" customWidth="1"/>
    <col min="5" max="5" width="8.44140625" style="1" customWidth="1"/>
    <col min="6" max="6" width="8.21875" style="1" hidden="1" customWidth="1"/>
    <col min="7" max="7" width="8.33203125" style="1" hidden="1" customWidth="1"/>
    <col min="8" max="8" width="8.44140625" style="1" customWidth="1"/>
    <col min="9" max="9" width="7.77734375" style="1" hidden="1" customWidth="1"/>
    <col min="10" max="10" width="8.33203125" style="1" hidden="1" customWidth="1"/>
    <col min="11" max="11" width="8.44140625" style="1" customWidth="1"/>
    <col min="12" max="12" width="8.77734375" style="1" hidden="1" customWidth="1"/>
    <col min="13" max="13" width="8.5546875" style="1" hidden="1" customWidth="1"/>
    <col min="14" max="14" width="8.44140625" style="1" customWidth="1"/>
    <col min="15" max="15" width="7.88671875" style="1" hidden="1" customWidth="1"/>
    <col min="16" max="16" width="8.109375" style="1" hidden="1" customWidth="1"/>
    <col min="17" max="17" width="8.44140625" style="1" bestFit="1" customWidth="1"/>
    <col min="18" max="18" width="8.109375" style="1" hidden="1" customWidth="1"/>
    <col min="19" max="19" width="8.33203125" style="1" hidden="1" customWidth="1"/>
    <col min="20" max="20" width="8.44140625" style="1" customWidth="1"/>
    <col min="21" max="21" width="9.33203125" style="1" hidden="1" customWidth="1"/>
    <col min="22" max="22" width="8.77734375" style="1" hidden="1" customWidth="1"/>
    <col min="23" max="23" width="8.44140625" style="1" customWidth="1"/>
    <col min="24" max="24" width="8.77734375" style="1" hidden="1" customWidth="1"/>
    <col min="25" max="25" width="8.5546875" style="1" hidden="1" customWidth="1"/>
    <col min="26" max="26" width="8.44140625" style="1" bestFit="1" customWidth="1"/>
    <col min="27" max="27" width="7.88671875" style="1" hidden="1" customWidth="1"/>
    <col min="28" max="28" width="8.109375" style="1" hidden="1" customWidth="1"/>
    <col min="29" max="29" width="8.44140625" style="1" customWidth="1"/>
    <col min="30" max="30" width="9" style="1" hidden="1" customWidth="1"/>
    <col min="31" max="31" width="8.88671875" style="1" hidden="1" customWidth="1"/>
    <col min="32" max="32" width="8.44140625" style="1" customWidth="1"/>
    <col min="33" max="33" width="8.44140625" style="1" hidden="1" customWidth="1"/>
    <col min="34" max="34" width="8.33203125" style="1" hidden="1" customWidth="1"/>
    <col min="35" max="35" width="8.44140625" style="1" bestFit="1" customWidth="1"/>
    <col min="36" max="36" width="8.44140625" style="1" hidden="1" customWidth="1"/>
    <col min="37" max="37" width="8.6640625" style="1" hidden="1" customWidth="1"/>
    <col min="38" max="38" width="8.44140625" style="1" bestFit="1" customWidth="1"/>
    <col min="39" max="39" width="7.77734375" style="1" customWidth="1"/>
    <col min="40" max="16384" width="9.5546875" style="1"/>
  </cols>
  <sheetData>
    <row r="1" spans="1:39" ht="21" customHeight="1" x14ac:dyDescent="0.25">
      <c r="A1" s="38" t="s">
        <v>59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</row>
    <row r="2" spans="1:39" ht="10.5" customHeight="1" thickBot="1" x14ac:dyDescent="0.3">
      <c r="A2" s="2" t="s">
        <v>53</v>
      </c>
      <c r="B2" s="31"/>
    </row>
    <row r="3" spans="1:39" ht="17.25" customHeight="1" thickBot="1" x14ac:dyDescent="0.3">
      <c r="A3" s="15" t="s">
        <v>0</v>
      </c>
      <c r="B3" s="30"/>
      <c r="C3" s="35" t="s">
        <v>1</v>
      </c>
      <c r="D3" s="36"/>
      <c r="E3" s="37"/>
      <c r="F3" s="35" t="s">
        <v>2</v>
      </c>
      <c r="G3" s="36"/>
      <c r="H3" s="37"/>
      <c r="I3" s="35" t="s">
        <v>3</v>
      </c>
      <c r="J3" s="36"/>
      <c r="K3" s="37"/>
      <c r="L3" s="35" t="s">
        <v>16</v>
      </c>
      <c r="M3" s="36"/>
      <c r="N3" s="37"/>
      <c r="O3" s="35" t="s">
        <v>19</v>
      </c>
      <c r="P3" s="36"/>
      <c r="Q3" s="37"/>
      <c r="R3" s="35" t="s">
        <v>22</v>
      </c>
      <c r="S3" s="36"/>
      <c r="T3" s="37"/>
      <c r="U3" s="35" t="s">
        <v>28</v>
      </c>
      <c r="V3" s="36"/>
      <c r="W3" s="37"/>
      <c r="X3" s="35" t="s">
        <v>29</v>
      </c>
      <c r="Y3" s="36"/>
      <c r="Z3" s="37"/>
      <c r="AA3" s="35" t="s">
        <v>30</v>
      </c>
      <c r="AB3" s="36"/>
      <c r="AC3" s="37"/>
      <c r="AD3" s="35" t="s">
        <v>31</v>
      </c>
      <c r="AE3" s="36"/>
      <c r="AF3" s="37"/>
      <c r="AG3" s="35" t="s">
        <v>32</v>
      </c>
      <c r="AH3" s="36"/>
      <c r="AI3" s="37"/>
      <c r="AJ3" s="35" t="s">
        <v>33</v>
      </c>
      <c r="AK3" s="36"/>
      <c r="AL3" s="37"/>
      <c r="AM3" s="16" t="s">
        <v>7</v>
      </c>
    </row>
    <row r="4" spans="1:39" ht="16.5" customHeight="1" thickBot="1" x14ac:dyDescent="0.3">
      <c r="A4" s="3"/>
      <c r="B4" s="4"/>
      <c r="C4" s="9" t="s">
        <v>11</v>
      </c>
      <c r="D4" s="10" t="s">
        <v>12</v>
      </c>
      <c r="E4" s="10" t="s">
        <v>25</v>
      </c>
      <c r="F4" s="9" t="s">
        <v>13</v>
      </c>
      <c r="G4" s="10" t="s">
        <v>48</v>
      </c>
      <c r="H4" s="10" t="s">
        <v>25</v>
      </c>
      <c r="I4" s="10" t="s">
        <v>14</v>
      </c>
      <c r="J4" s="10" t="s">
        <v>15</v>
      </c>
      <c r="K4" s="10" t="s">
        <v>25</v>
      </c>
      <c r="L4" s="10" t="s">
        <v>17</v>
      </c>
      <c r="M4" s="10" t="s">
        <v>18</v>
      </c>
      <c r="N4" s="10" t="s">
        <v>25</v>
      </c>
      <c r="O4" s="10" t="s">
        <v>20</v>
      </c>
      <c r="P4" s="10" t="s">
        <v>21</v>
      </c>
      <c r="Q4" s="10" t="s">
        <v>25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25</v>
      </c>
      <c r="X4" s="10" t="s">
        <v>36</v>
      </c>
      <c r="Y4" s="10" t="s">
        <v>37</v>
      </c>
      <c r="Z4" s="10" t="s">
        <v>25</v>
      </c>
      <c r="AA4" s="10" t="s">
        <v>38</v>
      </c>
      <c r="AB4" s="10" t="s">
        <v>39</v>
      </c>
      <c r="AC4" s="10" t="s">
        <v>25</v>
      </c>
      <c r="AD4" s="10" t="s">
        <v>40</v>
      </c>
      <c r="AE4" s="10" t="s">
        <v>41</v>
      </c>
      <c r="AF4" s="10" t="s">
        <v>25</v>
      </c>
      <c r="AG4" s="10" t="s">
        <v>42</v>
      </c>
      <c r="AH4" s="10" t="s">
        <v>43</v>
      </c>
      <c r="AI4" s="10" t="s">
        <v>25</v>
      </c>
      <c r="AJ4" s="10" t="s">
        <v>44</v>
      </c>
      <c r="AK4" s="10" t="s">
        <v>45</v>
      </c>
      <c r="AL4" s="10" t="s">
        <v>25</v>
      </c>
      <c r="AM4" s="4" t="s">
        <v>4</v>
      </c>
    </row>
    <row r="5" spans="1:39" ht="24" customHeight="1" thickBot="1" x14ac:dyDescent="0.3">
      <c r="A5" s="5" t="s">
        <v>51</v>
      </c>
      <c r="B5" s="4">
        <v>36</v>
      </c>
      <c r="C5" s="6">
        <v>1742</v>
      </c>
      <c r="D5" s="6">
        <v>2007</v>
      </c>
      <c r="E5" s="24">
        <f t="shared" ref="E5:E12" si="0">SUM(C5:D5)</f>
        <v>3749</v>
      </c>
      <c r="F5" s="25">
        <v>3426</v>
      </c>
      <c r="G5" s="25">
        <v>4587</v>
      </c>
      <c r="H5" s="24">
        <f>SUM(F5:G5)</f>
        <v>8013</v>
      </c>
      <c r="I5" s="12">
        <v>6009</v>
      </c>
      <c r="J5" s="12">
        <v>6622</v>
      </c>
      <c r="K5" s="13">
        <f>SUM(I5:J5)</f>
        <v>12631</v>
      </c>
      <c r="L5" s="19">
        <v>4858</v>
      </c>
      <c r="M5" s="19">
        <v>5433</v>
      </c>
      <c r="N5" s="13">
        <f>SUM(L5:M5)</f>
        <v>10291</v>
      </c>
      <c r="O5" s="17">
        <v>6910</v>
      </c>
      <c r="P5" s="17">
        <v>3110</v>
      </c>
      <c r="Q5" s="24">
        <f>SUM(O5:P5)</f>
        <v>10020</v>
      </c>
      <c r="R5" s="12">
        <v>1427</v>
      </c>
      <c r="S5" s="12">
        <v>468</v>
      </c>
      <c r="T5" s="24">
        <f>SUM(R5:S5)</f>
        <v>1895</v>
      </c>
      <c r="U5" s="12">
        <v>455</v>
      </c>
      <c r="V5" s="12">
        <v>414</v>
      </c>
      <c r="W5" s="24">
        <f>SUM(U5:V5)</f>
        <v>869</v>
      </c>
      <c r="X5" s="12">
        <v>326</v>
      </c>
      <c r="Y5" s="12">
        <v>329</v>
      </c>
      <c r="Z5" s="18">
        <f>SUM(X5:Y5)</f>
        <v>655</v>
      </c>
      <c r="AA5" s="12">
        <v>1743</v>
      </c>
      <c r="AB5" s="12">
        <v>3594</v>
      </c>
      <c r="AC5" s="24">
        <f>SUM(AA5:AB5)</f>
        <v>5337</v>
      </c>
      <c r="AD5" s="23">
        <v>5162</v>
      </c>
      <c r="AE5" s="23">
        <v>6000</v>
      </c>
      <c r="AF5" s="24">
        <f>SUM(AD5:AE5)</f>
        <v>11162</v>
      </c>
      <c r="AG5" s="25">
        <v>6224</v>
      </c>
      <c r="AH5" s="25">
        <v>4667</v>
      </c>
      <c r="AI5" s="18">
        <f>SUM(AG5:AH5)</f>
        <v>10891</v>
      </c>
      <c r="AJ5" s="25">
        <v>3962</v>
      </c>
      <c r="AK5" s="25">
        <v>2010</v>
      </c>
      <c r="AL5" s="11">
        <f>SUM(AJ5:AK5)</f>
        <v>5972</v>
      </c>
      <c r="AM5" s="11">
        <f>E5+H5+K5+N5+Q5+T5+W5+Z5+AC5+AF5+AI5+AL5</f>
        <v>81485</v>
      </c>
    </row>
    <row r="6" spans="1:39" ht="24" customHeight="1" thickBot="1" x14ac:dyDescent="0.3">
      <c r="A6" s="5" t="s">
        <v>34</v>
      </c>
      <c r="B6" s="4">
        <v>27</v>
      </c>
      <c r="C6" s="6">
        <v>386</v>
      </c>
      <c r="D6" s="6">
        <v>524</v>
      </c>
      <c r="E6" s="24">
        <f t="shared" si="0"/>
        <v>910</v>
      </c>
      <c r="F6" s="25">
        <v>960</v>
      </c>
      <c r="G6" s="25">
        <v>1140</v>
      </c>
      <c r="H6" s="24">
        <f>SUM(F6:G6)</f>
        <v>2100</v>
      </c>
      <c r="I6" s="25">
        <v>1933</v>
      </c>
      <c r="J6" s="25">
        <v>3189</v>
      </c>
      <c r="K6" s="13">
        <f>SUM(I6:J6)</f>
        <v>5122</v>
      </c>
      <c r="L6" s="14">
        <v>2463</v>
      </c>
      <c r="M6" s="19">
        <v>2885</v>
      </c>
      <c r="N6" s="13">
        <f>SUM(L6:M6)</f>
        <v>5348</v>
      </c>
      <c r="O6" s="17">
        <v>2801</v>
      </c>
      <c r="P6" s="17">
        <v>1239</v>
      </c>
      <c r="Q6" s="24">
        <f>SUM(O6:P6)</f>
        <v>4040</v>
      </c>
      <c r="R6" s="12">
        <v>1031</v>
      </c>
      <c r="S6" s="12">
        <v>323</v>
      </c>
      <c r="T6" s="24">
        <f t="shared" ref="T6:T14" si="1">SUM(R6:S6)</f>
        <v>1354</v>
      </c>
      <c r="U6" s="12"/>
      <c r="V6" s="12"/>
      <c r="W6" s="24">
        <f>SUM(U6:V6)</f>
        <v>0</v>
      </c>
      <c r="X6" s="25"/>
      <c r="Y6" s="25"/>
      <c r="Z6" s="24">
        <f t="shared" ref="Z6:Z14" si="2">SUM(X6:Y6)</f>
        <v>0</v>
      </c>
      <c r="AA6" s="12">
        <v>600</v>
      </c>
      <c r="AB6" s="12">
        <v>1054</v>
      </c>
      <c r="AC6" s="24">
        <f t="shared" ref="AC6:AC14" si="3">SUM(AA6:AB6)</f>
        <v>1654</v>
      </c>
      <c r="AD6" s="23">
        <v>3124</v>
      </c>
      <c r="AE6" s="23">
        <v>3223</v>
      </c>
      <c r="AF6" s="24">
        <f t="shared" ref="AF6:AF14" si="4">SUM(AD6:AE6)</f>
        <v>6347</v>
      </c>
      <c r="AG6" s="25">
        <v>2823</v>
      </c>
      <c r="AH6" s="25">
        <v>1803</v>
      </c>
      <c r="AI6" s="24">
        <f t="shared" ref="AI6:AI14" si="5">SUM(AG6:AH6)</f>
        <v>4626</v>
      </c>
      <c r="AJ6" s="25">
        <v>1691</v>
      </c>
      <c r="AK6" s="25">
        <v>1160</v>
      </c>
      <c r="AL6" s="24">
        <f t="shared" ref="AL6:AL14" si="6">SUM(AJ6:AK6)</f>
        <v>2851</v>
      </c>
      <c r="AM6" s="11">
        <f t="shared" ref="AM6:AM16" si="7">SUM(E6+H6+K6+N6+Q6+T6+W6+Z6+AC6+AF6+AI6+AL6)</f>
        <v>34352</v>
      </c>
    </row>
    <row r="7" spans="1:39" ht="24" customHeight="1" thickBot="1" x14ac:dyDescent="0.3">
      <c r="A7" s="5" t="s">
        <v>35</v>
      </c>
      <c r="B7" s="4">
        <v>36</v>
      </c>
      <c r="C7" s="6"/>
      <c r="D7" s="6"/>
      <c r="E7" s="24">
        <v>2268</v>
      </c>
      <c r="F7" s="25"/>
      <c r="G7" s="25"/>
      <c r="H7" s="24">
        <v>6515</v>
      </c>
      <c r="I7" s="25"/>
      <c r="J7" s="25"/>
      <c r="K7" s="13">
        <v>10313</v>
      </c>
      <c r="L7" s="14"/>
      <c r="M7" s="14"/>
      <c r="N7" s="13">
        <v>10413</v>
      </c>
      <c r="O7" s="17"/>
      <c r="P7" s="17"/>
      <c r="Q7" s="24">
        <v>9907</v>
      </c>
      <c r="R7" s="12"/>
      <c r="S7" s="12"/>
      <c r="T7" s="24">
        <v>2602</v>
      </c>
      <c r="U7" s="12"/>
      <c r="V7" s="12"/>
      <c r="W7" s="24">
        <v>765</v>
      </c>
      <c r="X7" s="25"/>
      <c r="Y7" s="25"/>
      <c r="Z7" s="24">
        <v>966</v>
      </c>
      <c r="AA7" s="12"/>
      <c r="AB7" s="12"/>
      <c r="AC7" s="24">
        <v>6559</v>
      </c>
      <c r="AD7" s="22"/>
      <c r="AE7" s="22"/>
      <c r="AF7" s="24">
        <v>7821</v>
      </c>
      <c r="AG7" s="25"/>
      <c r="AH7" s="25"/>
      <c r="AI7" s="24">
        <v>9122</v>
      </c>
      <c r="AJ7" s="25"/>
      <c r="AK7" s="25"/>
      <c r="AL7" s="24">
        <v>3266</v>
      </c>
      <c r="AM7" s="11">
        <f t="shared" si="7"/>
        <v>70517</v>
      </c>
    </row>
    <row r="8" spans="1:39" ht="24" customHeight="1" thickBot="1" x14ac:dyDescent="0.3">
      <c r="A8" s="5" t="s">
        <v>47</v>
      </c>
      <c r="B8" s="4">
        <v>18</v>
      </c>
      <c r="C8" s="6">
        <v>782</v>
      </c>
      <c r="D8" s="6">
        <v>794</v>
      </c>
      <c r="E8" s="24">
        <f t="shared" si="0"/>
        <v>1576</v>
      </c>
      <c r="F8" s="25">
        <v>1568</v>
      </c>
      <c r="G8" s="25">
        <v>2319</v>
      </c>
      <c r="H8" s="24">
        <f>SUM(F8:G8)</f>
        <v>3887</v>
      </c>
      <c r="I8" s="25">
        <v>2266</v>
      </c>
      <c r="J8" s="25">
        <v>3351</v>
      </c>
      <c r="K8" s="13">
        <f>SUM(I8:J8)</f>
        <v>5617</v>
      </c>
      <c r="L8" s="14">
        <v>2915</v>
      </c>
      <c r="M8" s="14">
        <v>2800</v>
      </c>
      <c r="N8" s="13">
        <f t="shared" ref="N8:N14" si="8">SUM(L8:M8)</f>
        <v>5715</v>
      </c>
      <c r="O8" s="17">
        <v>3123</v>
      </c>
      <c r="P8" s="17">
        <v>1213</v>
      </c>
      <c r="Q8" s="24">
        <f t="shared" ref="Q8:Q14" si="9">SUM(O8:P8)</f>
        <v>4336</v>
      </c>
      <c r="R8" s="12">
        <v>969</v>
      </c>
      <c r="S8" s="12">
        <v>521</v>
      </c>
      <c r="T8" s="24">
        <f t="shared" si="1"/>
        <v>1490</v>
      </c>
      <c r="U8" s="12">
        <v>24</v>
      </c>
      <c r="V8" s="12">
        <v>187</v>
      </c>
      <c r="W8" s="24">
        <f>SUM(U8:V8)</f>
        <v>211</v>
      </c>
      <c r="X8" s="25">
        <v>57</v>
      </c>
      <c r="Y8" s="25">
        <v>199</v>
      </c>
      <c r="Z8" s="24">
        <f t="shared" si="2"/>
        <v>256</v>
      </c>
      <c r="AA8" s="12">
        <v>1093</v>
      </c>
      <c r="AB8" s="12">
        <v>130</v>
      </c>
      <c r="AC8" s="24">
        <f t="shared" si="3"/>
        <v>1223</v>
      </c>
      <c r="AD8" s="23">
        <v>2397</v>
      </c>
      <c r="AE8" s="23">
        <v>3044</v>
      </c>
      <c r="AF8" s="24">
        <f t="shared" si="4"/>
        <v>5441</v>
      </c>
      <c r="AG8" s="25">
        <v>2788</v>
      </c>
      <c r="AH8" s="25">
        <v>1975</v>
      </c>
      <c r="AI8" s="24">
        <f t="shared" si="5"/>
        <v>4763</v>
      </c>
      <c r="AJ8" s="25">
        <v>1305</v>
      </c>
      <c r="AK8" s="25">
        <v>790</v>
      </c>
      <c r="AL8" s="24">
        <f t="shared" si="6"/>
        <v>2095</v>
      </c>
      <c r="AM8" s="11">
        <f t="shared" si="7"/>
        <v>36610</v>
      </c>
    </row>
    <row r="9" spans="1:39" ht="24" customHeight="1" thickBot="1" x14ac:dyDescent="0.3">
      <c r="A9" s="5" t="s">
        <v>10</v>
      </c>
      <c r="B9" s="4">
        <v>18</v>
      </c>
      <c r="C9" s="6">
        <v>621</v>
      </c>
      <c r="D9" s="6">
        <v>1335</v>
      </c>
      <c r="E9" s="24">
        <f t="shared" si="0"/>
        <v>1956</v>
      </c>
      <c r="F9" s="25">
        <v>1472</v>
      </c>
      <c r="G9" s="25">
        <v>1891</v>
      </c>
      <c r="H9" s="24">
        <f t="shared" ref="H9:H14" si="10">SUM(F9:G9)</f>
        <v>3363</v>
      </c>
      <c r="I9" s="12">
        <v>3110</v>
      </c>
      <c r="J9" s="12">
        <v>4349</v>
      </c>
      <c r="K9" s="13">
        <f t="shared" ref="K9:K14" si="11">SUM(I9:J9)</f>
        <v>7459</v>
      </c>
      <c r="L9" s="14">
        <v>3650</v>
      </c>
      <c r="M9" s="14">
        <v>4707</v>
      </c>
      <c r="N9" s="13">
        <f t="shared" si="8"/>
        <v>8357</v>
      </c>
      <c r="O9" s="17">
        <v>1290</v>
      </c>
      <c r="P9" s="17">
        <v>3164</v>
      </c>
      <c r="Q9" s="24">
        <f t="shared" si="9"/>
        <v>4454</v>
      </c>
      <c r="R9" s="12">
        <v>2065</v>
      </c>
      <c r="S9" s="12">
        <v>1144</v>
      </c>
      <c r="T9" s="24">
        <f t="shared" si="1"/>
        <v>3209</v>
      </c>
      <c r="U9" s="12">
        <v>251</v>
      </c>
      <c r="V9" s="12">
        <v>548</v>
      </c>
      <c r="W9" s="24">
        <f t="shared" ref="W9:W14" si="12">SUM(U9:V9)</f>
        <v>799</v>
      </c>
      <c r="X9" s="25">
        <v>265</v>
      </c>
      <c r="Y9" s="25">
        <v>627</v>
      </c>
      <c r="Z9" s="24">
        <f t="shared" si="2"/>
        <v>892</v>
      </c>
      <c r="AA9" s="12">
        <v>2739</v>
      </c>
      <c r="AB9" s="12"/>
      <c r="AC9" s="24">
        <f t="shared" si="3"/>
        <v>2739</v>
      </c>
      <c r="AD9" s="25">
        <v>4788</v>
      </c>
      <c r="AE9" s="25">
        <v>5305</v>
      </c>
      <c r="AF9" s="24">
        <f t="shared" si="4"/>
        <v>10093</v>
      </c>
      <c r="AG9" s="25">
        <v>4429</v>
      </c>
      <c r="AH9" s="25">
        <v>3047</v>
      </c>
      <c r="AI9" s="24">
        <f t="shared" si="5"/>
        <v>7476</v>
      </c>
      <c r="AJ9" s="25">
        <v>2425</v>
      </c>
      <c r="AK9" s="25">
        <v>1721</v>
      </c>
      <c r="AL9" s="24">
        <f t="shared" si="6"/>
        <v>4146</v>
      </c>
      <c r="AM9" s="18">
        <f t="shared" si="7"/>
        <v>54943</v>
      </c>
    </row>
    <row r="10" spans="1:39" ht="24" customHeight="1" thickBot="1" x14ac:dyDescent="0.3">
      <c r="A10" s="5" t="s">
        <v>9</v>
      </c>
      <c r="B10" s="4">
        <v>36</v>
      </c>
      <c r="C10" s="6">
        <v>1637</v>
      </c>
      <c r="D10" s="6">
        <v>2239</v>
      </c>
      <c r="E10" s="24">
        <f t="shared" si="0"/>
        <v>3876</v>
      </c>
      <c r="F10" s="25">
        <v>3115</v>
      </c>
      <c r="G10" s="25">
        <v>5518</v>
      </c>
      <c r="H10" s="24">
        <f t="shared" si="10"/>
        <v>8633</v>
      </c>
      <c r="I10" s="25">
        <v>5627</v>
      </c>
      <c r="J10" s="25">
        <v>6644</v>
      </c>
      <c r="K10" s="13">
        <f t="shared" si="11"/>
        <v>12271</v>
      </c>
      <c r="L10" s="14">
        <v>5617</v>
      </c>
      <c r="M10" s="14">
        <v>5213</v>
      </c>
      <c r="N10" s="13">
        <f t="shared" si="8"/>
        <v>10830</v>
      </c>
      <c r="O10" s="17">
        <v>6721</v>
      </c>
      <c r="P10" s="17">
        <v>4189</v>
      </c>
      <c r="Q10" s="24">
        <f t="shared" si="9"/>
        <v>10910</v>
      </c>
      <c r="R10" s="12">
        <v>2016</v>
      </c>
      <c r="S10" s="12">
        <v>542</v>
      </c>
      <c r="T10" s="24">
        <f t="shared" si="1"/>
        <v>2558</v>
      </c>
      <c r="U10" s="12"/>
      <c r="V10" s="12"/>
      <c r="W10" s="24">
        <f t="shared" si="12"/>
        <v>0</v>
      </c>
      <c r="X10" s="25"/>
      <c r="Y10" s="25"/>
      <c r="Z10" s="24">
        <f t="shared" si="2"/>
        <v>0</v>
      </c>
      <c r="AA10" s="25">
        <v>4256</v>
      </c>
      <c r="AB10" s="25">
        <v>3686</v>
      </c>
      <c r="AC10" s="24">
        <f t="shared" si="3"/>
        <v>7942</v>
      </c>
      <c r="AD10" s="23">
        <v>4051</v>
      </c>
      <c r="AE10" s="23">
        <v>6223</v>
      </c>
      <c r="AF10" s="24">
        <f t="shared" si="4"/>
        <v>10274</v>
      </c>
      <c r="AG10" s="25">
        <v>5601</v>
      </c>
      <c r="AH10" s="25">
        <v>5175</v>
      </c>
      <c r="AI10" s="24">
        <f t="shared" si="5"/>
        <v>10776</v>
      </c>
      <c r="AJ10" s="25">
        <v>4229</v>
      </c>
      <c r="AK10" s="25">
        <v>3102</v>
      </c>
      <c r="AL10" s="24">
        <f t="shared" si="6"/>
        <v>7331</v>
      </c>
      <c r="AM10" s="11">
        <f t="shared" si="7"/>
        <v>85401</v>
      </c>
    </row>
    <row r="11" spans="1:39" ht="24" customHeight="1" thickBot="1" x14ac:dyDescent="0.3">
      <c r="A11" s="5" t="s">
        <v>8</v>
      </c>
      <c r="B11" s="4">
        <v>27</v>
      </c>
      <c r="C11" s="6">
        <v>1850</v>
      </c>
      <c r="D11" s="6">
        <v>2075</v>
      </c>
      <c r="E11" s="24">
        <f t="shared" si="0"/>
        <v>3925</v>
      </c>
      <c r="F11" s="25">
        <v>2893</v>
      </c>
      <c r="G11" s="25">
        <v>3941</v>
      </c>
      <c r="H11" s="24">
        <f t="shared" si="10"/>
        <v>6834</v>
      </c>
      <c r="I11" s="25">
        <v>3152</v>
      </c>
      <c r="J11" s="25">
        <v>4756</v>
      </c>
      <c r="K11" s="13">
        <f t="shared" si="11"/>
        <v>7908</v>
      </c>
      <c r="L11" s="14">
        <v>3601</v>
      </c>
      <c r="M11" s="14">
        <v>3160</v>
      </c>
      <c r="N11" s="13">
        <f t="shared" si="8"/>
        <v>6761</v>
      </c>
      <c r="O11" s="17">
        <v>4118</v>
      </c>
      <c r="P11" s="17">
        <v>1895</v>
      </c>
      <c r="Q11" s="24">
        <f t="shared" si="9"/>
        <v>6013</v>
      </c>
      <c r="R11" s="12"/>
      <c r="S11" s="12"/>
      <c r="T11" s="24">
        <v>2256</v>
      </c>
      <c r="U11" s="12">
        <v>347</v>
      </c>
      <c r="V11" s="12">
        <v>202</v>
      </c>
      <c r="W11" s="24">
        <f t="shared" si="12"/>
        <v>549</v>
      </c>
      <c r="X11" s="25">
        <v>383</v>
      </c>
      <c r="Y11" s="25">
        <v>214</v>
      </c>
      <c r="Z11" s="24">
        <f t="shared" si="2"/>
        <v>597</v>
      </c>
      <c r="AA11" s="25">
        <v>2308</v>
      </c>
      <c r="AB11" s="25">
        <v>2793</v>
      </c>
      <c r="AC11" s="24">
        <f t="shared" si="3"/>
        <v>5101</v>
      </c>
      <c r="AD11" s="23">
        <v>2664</v>
      </c>
      <c r="AE11" s="23">
        <v>3271</v>
      </c>
      <c r="AF11" s="24">
        <f t="shared" si="4"/>
        <v>5935</v>
      </c>
      <c r="AG11" s="25">
        <v>4217</v>
      </c>
      <c r="AH11" s="25">
        <v>3843</v>
      </c>
      <c r="AI11" s="24">
        <f t="shared" si="5"/>
        <v>8060</v>
      </c>
      <c r="AJ11" s="25">
        <v>871</v>
      </c>
      <c r="AK11" s="25">
        <v>4757</v>
      </c>
      <c r="AL11" s="24">
        <f t="shared" si="6"/>
        <v>5628</v>
      </c>
      <c r="AM11" s="11">
        <f t="shared" si="7"/>
        <v>59567</v>
      </c>
    </row>
    <row r="12" spans="1:39" ht="24" customHeight="1" thickBot="1" x14ac:dyDescent="0.3">
      <c r="A12" s="5" t="s">
        <v>46</v>
      </c>
      <c r="B12" s="4">
        <v>18</v>
      </c>
      <c r="C12" s="6">
        <v>1196</v>
      </c>
      <c r="D12" s="6">
        <v>1138</v>
      </c>
      <c r="E12" s="24">
        <f t="shared" si="0"/>
        <v>2334</v>
      </c>
      <c r="F12" s="25">
        <v>1880</v>
      </c>
      <c r="G12" s="25">
        <v>1889</v>
      </c>
      <c r="H12" s="24">
        <f t="shared" si="10"/>
        <v>3769</v>
      </c>
      <c r="I12" s="25">
        <v>2913</v>
      </c>
      <c r="J12" s="25">
        <v>3969</v>
      </c>
      <c r="K12" s="13">
        <f t="shared" si="11"/>
        <v>6882</v>
      </c>
      <c r="L12" s="14">
        <v>2665</v>
      </c>
      <c r="M12" s="14">
        <v>3146</v>
      </c>
      <c r="N12" s="13">
        <f t="shared" si="8"/>
        <v>5811</v>
      </c>
      <c r="O12" s="17">
        <v>3767</v>
      </c>
      <c r="P12" s="17">
        <v>2085</v>
      </c>
      <c r="Q12" s="24">
        <f t="shared" si="9"/>
        <v>5852</v>
      </c>
      <c r="R12" s="12">
        <v>1443</v>
      </c>
      <c r="S12" s="12">
        <v>578</v>
      </c>
      <c r="T12" s="24">
        <f t="shared" si="1"/>
        <v>2021</v>
      </c>
      <c r="U12" s="12">
        <v>471</v>
      </c>
      <c r="V12" s="12">
        <v>437</v>
      </c>
      <c r="W12" s="24">
        <f t="shared" si="12"/>
        <v>908</v>
      </c>
      <c r="X12" s="25">
        <v>498</v>
      </c>
      <c r="Y12" s="25">
        <v>435</v>
      </c>
      <c r="Z12" s="24">
        <f t="shared" si="2"/>
        <v>933</v>
      </c>
      <c r="AA12" s="25">
        <v>1761</v>
      </c>
      <c r="AB12" s="25">
        <v>1901</v>
      </c>
      <c r="AC12" s="24">
        <f t="shared" si="3"/>
        <v>3662</v>
      </c>
      <c r="AD12" s="23">
        <v>2402</v>
      </c>
      <c r="AE12" s="23">
        <v>2536</v>
      </c>
      <c r="AF12" s="24">
        <f t="shared" si="4"/>
        <v>4938</v>
      </c>
      <c r="AG12" s="25">
        <v>2999</v>
      </c>
      <c r="AH12" s="25">
        <v>1876</v>
      </c>
      <c r="AI12" s="24">
        <f t="shared" si="5"/>
        <v>4875</v>
      </c>
      <c r="AJ12" s="25">
        <v>1412</v>
      </c>
      <c r="AK12" s="25">
        <v>603</v>
      </c>
      <c r="AL12" s="24">
        <f t="shared" si="6"/>
        <v>2015</v>
      </c>
      <c r="AM12" s="11">
        <f t="shared" si="7"/>
        <v>44000</v>
      </c>
    </row>
    <row r="13" spans="1:39" ht="24" customHeight="1" thickBot="1" x14ac:dyDescent="0.3">
      <c r="A13" s="5" t="s">
        <v>6</v>
      </c>
      <c r="B13" s="4">
        <v>45</v>
      </c>
      <c r="C13" s="6">
        <v>2352</v>
      </c>
      <c r="D13" s="6">
        <v>2489</v>
      </c>
      <c r="E13" s="24">
        <f>SUM(C13:D13)</f>
        <v>4841</v>
      </c>
      <c r="F13" s="25">
        <v>3508</v>
      </c>
      <c r="G13" s="25">
        <v>5660</v>
      </c>
      <c r="H13" s="24">
        <f t="shared" si="10"/>
        <v>9168</v>
      </c>
      <c r="I13" s="25">
        <v>5464</v>
      </c>
      <c r="J13" s="25">
        <v>7122</v>
      </c>
      <c r="K13" s="13">
        <f t="shared" si="11"/>
        <v>12586</v>
      </c>
      <c r="L13" s="14">
        <v>6096</v>
      </c>
      <c r="M13" s="14">
        <v>6464</v>
      </c>
      <c r="N13" s="13">
        <f t="shared" si="8"/>
        <v>12560</v>
      </c>
      <c r="O13" s="17">
        <v>6691</v>
      </c>
      <c r="P13" s="17">
        <v>3801</v>
      </c>
      <c r="Q13" s="24">
        <f t="shared" si="9"/>
        <v>10492</v>
      </c>
      <c r="R13" s="12">
        <v>1987</v>
      </c>
      <c r="S13" s="12">
        <v>483</v>
      </c>
      <c r="T13" s="24">
        <f t="shared" si="1"/>
        <v>2470</v>
      </c>
      <c r="U13" s="25">
        <v>412</v>
      </c>
      <c r="V13" s="25">
        <v>283</v>
      </c>
      <c r="W13" s="24">
        <f t="shared" si="12"/>
        <v>695</v>
      </c>
      <c r="X13" s="25">
        <v>365</v>
      </c>
      <c r="Y13" s="25">
        <v>483</v>
      </c>
      <c r="Z13" s="24">
        <f t="shared" si="2"/>
        <v>848</v>
      </c>
      <c r="AA13" s="12">
        <v>1806</v>
      </c>
      <c r="AB13" s="12">
        <v>2508</v>
      </c>
      <c r="AC13" s="24">
        <f t="shared" si="3"/>
        <v>4314</v>
      </c>
      <c r="AD13" s="23">
        <v>4401</v>
      </c>
      <c r="AE13" s="23">
        <v>7057</v>
      </c>
      <c r="AF13" s="24">
        <f t="shared" si="4"/>
        <v>11458</v>
      </c>
      <c r="AG13" s="25">
        <v>6336</v>
      </c>
      <c r="AH13" s="25">
        <v>4650</v>
      </c>
      <c r="AI13" s="24">
        <f t="shared" si="5"/>
        <v>10986</v>
      </c>
      <c r="AJ13" s="25">
        <v>3744</v>
      </c>
      <c r="AK13" s="25">
        <v>2101</v>
      </c>
      <c r="AL13" s="24">
        <f t="shared" si="6"/>
        <v>5845</v>
      </c>
      <c r="AM13" s="11">
        <f t="shared" si="7"/>
        <v>86263</v>
      </c>
    </row>
    <row r="14" spans="1:39" ht="24" customHeight="1" thickBot="1" x14ac:dyDescent="0.3">
      <c r="A14" s="5" t="s">
        <v>5</v>
      </c>
      <c r="B14" s="4">
        <v>18</v>
      </c>
      <c r="C14" s="6">
        <v>1042</v>
      </c>
      <c r="D14" s="6">
        <v>1030</v>
      </c>
      <c r="E14" s="24">
        <f>SUM(C14:D14)</f>
        <v>2072</v>
      </c>
      <c r="F14" s="25">
        <v>1460</v>
      </c>
      <c r="G14" s="25">
        <v>1966</v>
      </c>
      <c r="H14" s="24">
        <f t="shared" si="10"/>
        <v>3426</v>
      </c>
      <c r="I14" s="25">
        <v>2934</v>
      </c>
      <c r="J14" s="25">
        <v>3729</v>
      </c>
      <c r="K14" s="13">
        <f t="shared" si="11"/>
        <v>6663</v>
      </c>
      <c r="L14" s="14">
        <v>3215</v>
      </c>
      <c r="M14" s="14">
        <v>2984</v>
      </c>
      <c r="N14" s="13">
        <f t="shared" si="8"/>
        <v>6199</v>
      </c>
      <c r="O14" s="17">
        <v>3285</v>
      </c>
      <c r="P14" s="17">
        <v>2082</v>
      </c>
      <c r="Q14" s="24">
        <f t="shared" si="9"/>
        <v>5367</v>
      </c>
      <c r="R14" s="12">
        <v>958</v>
      </c>
      <c r="S14" s="12">
        <v>560</v>
      </c>
      <c r="T14" s="24">
        <f t="shared" si="1"/>
        <v>1518</v>
      </c>
      <c r="U14" s="25">
        <v>456</v>
      </c>
      <c r="V14" s="25">
        <v>427</v>
      </c>
      <c r="W14" s="24">
        <f t="shared" si="12"/>
        <v>883</v>
      </c>
      <c r="X14" s="12">
        <v>448</v>
      </c>
      <c r="Y14" s="12">
        <v>489</v>
      </c>
      <c r="Z14" s="24">
        <f t="shared" si="2"/>
        <v>937</v>
      </c>
      <c r="AA14" s="25">
        <v>972</v>
      </c>
      <c r="AB14" s="25">
        <v>966</v>
      </c>
      <c r="AC14" s="24">
        <f t="shared" si="3"/>
        <v>1938</v>
      </c>
      <c r="AD14" s="23">
        <v>2723</v>
      </c>
      <c r="AE14" s="23">
        <v>2874</v>
      </c>
      <c r="AF14" s="24">
        <f t="shared" si="4"/>
        <v>5597</v>
      </c>
      <c r="AG14" s="25">
        <v>3086</v>
      </c>
      <c r="AH14" s="25">
        <v>2574</v>
      </c>
      <c r="AI14" s="24">
        <f t="shared" si="5"/>
        <v>5660</v>
      </c>
      <c r="AJ14" s="25">
        <v>1612</v>
      </c>
      <c r="AK14" s="25">
        <v>929</v>
      </c>
      <c r="AL14" s="24">
        <f t="shared" si="6"/>
        <v>2541</v>
      </c>
      <c r="AM14" s="11">
        <f t="shared" si="7"/>
        <v>42801</v>
      </c>
    </row>
    <row r="15" spans="1:39" ht="24" customHeight="1" thickBot="1" x14ac:dyDescent="0.3">
      <c r="A15" s="8" t="s">
        <v>54</v>
      </c>
      <c r="B15" s="4"/>
      <c r="C15" s="6"/>
      <c r="D15" s="6"/>
      <c r="E15" s="24">
        <f>SUM(E5:E14)</f>
        <v>27507</v>
      </c>
      <c r="F15" s="25"/>
      <c r="G15" s="25"/>
      <c r="H15" s="24">
        <f>SUM(H5:H14)</f>
        <v>55708</v>
      </c>
      <c r="I15" s="25"/>
      <c r="J15" s="25"/>
      <c r="K15" s="13">
        <f>SUM(K5:K14)</f>
        <v>87452</v>
      </c>
      <c r="L15" s="14"/>
      <c r="M15" s="14"/>
      <c r="N15" s="13">
        <f>SUM(N5:N14)</f>
        <v>82285</v>
      </c>
      <c r="O15" s="17"/>
      <c r="P15" s="17"/>
      <c r="Q15" s="24">
        <f>SUM(Q5:Q14)</f>
        <v>71391</v>
      </c>
      <c r="R15" s="25"/>
      <c r="S15" s="25"/>
      <c r="T15" s="24">
        <f>SUM(T5:T14)</f>
        <v>21373</v>
      </c>
      <c r="U15" s="25"/>
      <c r="V15" s="25"/>
      <c r="W15" s="24">
        <f>SUM(W5:W14)</f>
        <v>5679</v>
      </c>
      <c r="X15" s="25"/>
      <c r="Y15" s="25"/>
      <c r="Z15" s="24">
        <f>SUM(Z5:Z14)</f>
        <v>6084</v>
      </c>
      <c r="AA15" s="25"/>
      <c r="AB15" s="25"/>
      <c r="AC15" s="24">
        <f>SUM(AC5:AC14)</f>
        <v>40469</v>
      </c>
      <c r="AD15" s="25"/>
      <c r="AE15" s="25"/>
      <c r="AF15" s="24">
        <f>SUM(AF5:AF14)</f>
        <v>79066</v>
      </c>
      <c r="AG15" s="25"/>
      <c r="AH15" s="25"/>
      <c r="AI15" s="24">
        <f>SUM(AI5:AI14)</f>
        <v>77235</v>
      </c>
      <c r="AJ15" s="25"/>
      <c r="AK15" s="25"/>
      <c r="AL15" s="24">
        <f>SUM(AL5:AL14)</f>
        <v>41690</v>
      </c>
      <c r="AM15" s="24">
        <f t="shared" si="7"/>
        <v>595939</v>
      </c>
    </row>
    <row r="16" spans="1:39" ht="24" customHeight="1" thickBot="1" x14ac:dyDescent="0.3">
      <c r="A16" s="8" t="s">
        <v>52</v>
      </c>
      <c r="B16" s="4"/>
      <c r="C16" s="6"/>
      <c r="D16" s="6"/>
      <c r="E16" s="24">
        <v>22110</v>
      </c>
      <c r="F16" s="25"/>
      <c r="G16" s="25"/>
      <c r="H16" s="24">
        <v>48671</v>
      </c>
      <c r="I16" s="25"/>
      <c r="J16" s="25"/>
      <c r="K16" s="13">
        <v>71738</v>
      </c>
      <c r="L16" s="14"/>
      <c r="M16" s="14"/>
      <c r="N16" s="13">
        <v>71406</v>
      </c>
      <c r="O16" s="17"/>
      <c r="P16" s="17"/>
      <c r="Q16" s="24">
        <v>59581</v>
      </c>
      <c r="R16" s="25"/>
      <c r="S16" s="25"/>
      <c r="T16" s="24">
        <v>18388</v>
      </c>
      <c r="U16" s="25"/>
      <c r="V16" s="25"/>
      <c r="W16" s="24">
        <v>5653</v>
      </c>
      <c r="X16" s="25"/>
      <c r="Y16" s="25"/>
      <c r="Z16" s="24">
        <v>6068</v>
      </c>
      <c r="AA16" s="25"/>
      <c r="AB16" s="25"/>
      <c r="AC16" s="24">
        <v>33838</v>
      </c>
      <c r="AD16" s="25"/>
      <c r="AE16" s="25"/>
      <c r="AF16" s="24">
        <v>69883</v>
      </c>
      <c r="AG16" s="25"/>
      <c r="AH16" s="25"/>
      <c r="AI16" s="24">
        <v>78412</v>
      </c>
      <c r="AJ16" s="25"/>
      <c r="AK16" s="25"/>
      <c r="AL16" s="24">
        <v>40656</v>
      </c>
      <c r="AM16" s="24">
        <f t="shared" si="7"/>
        <v>526404</v>
      </c>
    </row>
    <row r="17" spans="1:39" ht="24" customHeight="1" thickBot="1" x14ac:dyDescent="0.3">
      <c r="A17" s="8" t="s">
        <v>49</v>
      </c>
      <c r="B17" s="4"/>
      <c r="C17" s="6"/>
      <c r="D17" s="6"/>
      <c r="E17" s="24">
        <v>25537</v>
      </c>
      <c r="F17" s="25"/>
      <c r="G17" s="25"/>
      <c r="H17" s="24">
        <v>56506</v>
      </c>
      <c r="I17" s="25"/>
      <c r="J17" s="25"/>
      <c r="K17" s="24">
        <v>87277</v>
      </c>
      <c r="L17" s="14"/>
      <c r="M17" s="14"/>
      <c r="N17" s="24">
        <v>80729</v>
      </c>
      <c r="O17" s="17"/>
      <c r="P17" s="17"/>
      <c r="Q17" s="24">
        <v>73640</v>
      </c>
      <c r="R17" s="25"/>
      <c r="S17" s="25"/>
      <c r="T17" s="24">
        <v>20259</v>
      </c>
      <c r="U17" s="25"/>
      <c r="V17" s="25"/>
      <c r="W17" s="24">
        <v>6343</v>
      </c>
      <c r="X17" s="25"/>
      <c r="Y17" s="25"/>
      <c r="Z17" s="24">
        <v>6098</v>
      </c>
      <c r="AA17" s="25"/>
      <c r="AB17" s="25"/>
      <c r="AC17" s="24">
        <v>38183</v>
      </c>
      <c r="AD17" s="25"/>
      <c r="AE17" s="25"/>
      <c r="AF17" s="24">
        <v>67891</v>
      </c>
      <c r="AG17" s="25"/>
      <c r="AH17" s="25"/>
      <c r="AI17" s="24">
        <v>73679</v>
      </c>
      <c r="AJ17" s="25"/>
      <c r="AK17" s="25"/>
      <c r="AL17" s="24">
        <v>32335</v>
      </c>
      <c r="AM17" s="24">
        <f>E17+H17+K17+N17+Q17+T17+W17+Z17+AC17+AF17+AI17+AL17</f>
        <v>568477</v>
      </c>
    </row>
    <row r="18" spans="1:39" ht="24" customHeight="1" thickBot="1" x14ac:dyDescent="0.3">
      <c r="A18" s="8" t="s">
        <v>55</v>
      </c>
      <c r="B18" s="32"/>
      <c r="C18" s="7"/>
      <c r="D18" s="7"/>
      <c r="E18" s="24">
        <v>23041.9375</v>
      </c>
      <c r="F18" s="24"/>
      <c r="G18" s="24"/>
      <c r="H18" s="24">
        <v>44050.125</v>
      </c>
      <c r="I18" s="24"/>
      <c r="J18" s="24"/>
      <c r="K18" s="24">
        <v>66913.5</v>
      </c>
      <c r="L18" s="24"/>
      <c r="M18" s="24"/>
      <c r="N18" s="24">
        <v>58046.125</v>
      </c>
      <c r="O18" s="24"/>
      <c r="P18" s="24"/>
      <c r="Q18" s="24">
        <v>48257</v>
      </c>
      <c r="R18" s="24"/>
      <c r="S18" s="24"/>
      <c r="T18" s="24">
        <v>14437.25</v>
      </c>
      <c r="U18" s="24"/>
      <c r="V18" s="24"/>
      <c r="W18" s="24">
        <v>5586.125</v>
      </c>
      <c r="X18" s="24"/>
      <c r="Y18" s="24"/>
      <c r="Z18" s="24">
        <v>5592.625</v>
      </c>
      <c r="AA18" s="24"/>
      <c r="AB18" s="24"/>
      <c r="AC18" s="24">
        <v>27046.4375</v>
      </c>
      <c r="AD18" s="24"/>
      <c r="AE18" s="24"/>
      <c r="AF18" s="24">
        <v>54300.4375</v>
      </c>
      <c r="AG18" s="24"/>
      <c r="AH18" s="24"/>
      <c r="AI18" s="24">
        <v>58317.9375</v>
      </c>
      <c r="AJ18" s="24"/>
      <c r="AK18" s="24"/>
      <c r="AL18" s="24">
        <v>29046.625</v>
      </c>
      <c r="AM18" s="24">
        <f>E18+H18+K18+N18+Q18+T18+W18+Z18+AC18+AF18+AI18+AL18</f>
        <v>434636.125</v>
      </c>
    </row>
    <row r="19" spans="1:39" ht="24" customHeight="1" thickBot="1" x14ac:dyDescent="0.3">
      <c r="A19" s="8" t="s">
        <v>56</v>
      </c>
      <c r="B19" s="33"/>
      <c r="C19" s="28"/>
      <c r="D19" s="28"/>
      <c r="E19" s="20">
        <f t="shared" ref="E19:AM19" si="13">(E15-E16)/E16</f>
        <v>0.2440976933514247</v>
      </c>
      <c r="F19" s="20" t="e">
        <f t="shared" si="13"/>
        <v>#DIV/0!</v>
      </c>
      <c r="G19" s="20" t="e">
        <f t="shared" si="13"/>
        <v>#DIV/0!</v>
      </c>
      <c r="H19" s="20">
        <f t="shared" si="13"/>
        <v>0.14458301658071543</v>
      </c>
      <c r="I19" s="20"/>
      <c r="J19" s="20"/>
      <c r="K19" s="20">
        <f t="shared" si="13"/>
        <v>0.21904708801472023</v>
      </c>
      <c r="L19" s="20" t="e">
        <f t="shared" si="13"/>
        <v>#DIV/0!</v>
      </c>
      <c r="M19" s="20" t="e">
        <f t="shared" si="13"/>
        <v>#DIV/0!</v>
      </c>
      <c r="N19" s="20">
        <f t="shared" si="13"/>
        <v>0.15235414390947538</v>
      </c>
      <c r="O19" s="20"/>
      <c r="P19" s="20"/>
      <c r="Q19" s="20">
        <f t="shared" si="13"/>
        <v>0.19821755257548548</v>
      </c>
      <c r="R19" s="20" t="e">
        <f t="shared" si="13"/>
        <v>#DIV/0!</v>
      </c>
      <c r="S19" s="20" t="e">
        <f t="shared" si="13"/>
        <v>#DIV/0!</v>
      </c>
      <c r="T19" s="20">
        <f t="shared" si="13"/>
        <v>0.16233413095497062</v>
      </c>
      <c r="U19" s="20" t="e">
        <f t="shared" si="13"/>
        <v>#DIV/0!</v>
      </c>
      <c r="V19" s="20" t="e">
        <f t="shared" si="13"/>
        <v>#DIV/0!</v>
      </c>
      <c r="W19" s="20">
        <f t="shared" si="13"/>
        <v>4.5993277905536879E-3</v>
      </c>
      <c r="X19" s="20" t="e">
        <f t="shared" si="13"/>
        <v>#DIV/0!</v>
      </c>
      <c r="Y19" s="20" t="e">
        <f t="shared" si="13"/>
        <v>#DIV/0!</v>
      </c>
      <c r="Z19" s="20">
        <f t="shared" si="13"/>
        <v>2.6367831245880024E-3</v>
      </c>
      <c r="AA19" s="20" t="e">
        <f t="shared" si="13"/>
        <v>#DIV/0!</v>
      </c>
      <c r="AB19" s="20" t="e">
        <f t="shared" si="13"/>
        <v>#DIV/0!</v>
      </c>
      <c r="AC19" s="20">
        <f t="shared" si="13"/>
        <v>0.19596311838761157</v>
      </c>
      <c r="AD19" s="20"/>
      <c r="AE19" s="20"/>
      <c r="AF19" s="20">
        <f t="shared" si="13"/>
        <v>0.13140534894037176</v>
      </c>
      <c r="AG19" s="20" t="e">
        <f t="shared" si="13"/>
        <v>#DIV/0!</v>
      </c>
      <c r="AH19" s="20" t="e">
        <f t="shared" si="13"/>
        <v>#DIV/0!</v>
      </c>
      <c r="AI19" s="20">
        <f t="shared" si="13"/>
        <v>-1.5010457583023006E-2</v>
      </c>
      <c r="AJ19" s="20"/>
      <c r="AK19" s="20"/>
      <c r="AL19" s="20">
        <f t="shared" si="13"/>
        <v>2.5432900432900432E-2</v>
      </c>
      <c r="AM19" s="20">
        <f t="shared" si="13"/>
        <v>0.13209436098509889</v>
      </c>
    </row>
    <row r="20" spans="1:39" s="29" customFormat="1" ht="24" customHeight="1" thickBot="1" x14ac:dyDescent="0.3">
      <c r="A20" s="8" t="s">
        <v>57</v>
      </c>
      <c r="B20" s="33"/>
      <c r="C20" s="28"/>
      <c r="D20" s="28"/>
      <c r="E20" s="20">
        <f t="shared" ref="E20:AM20" si="14">(E15-E17)/E17</f>
        <v>7.7142969025335781E-2</v>
      </c>
      <c r="F20" s="20" t="e">
        <f t="shared" si="14"/>
        <v>#DIV/0!</v>
      </c>
      <c r="G20" s="20" t="e">
        <f t="shared" si="14"/>
        <v>#DIV/0!</v>
      </c>
      <c r="H20" s="20">
        <f t="shared" si="14"/>
        <v>-1.4122394082044385E-2</v>
      </c>
      <c r="I20" s="20"/>
      <c r="J20" s="20"/>
      <c r="K20" s="20">
        <f t="shared" si="14"/>
        <v>2.0051101664814329E-3</v>
      </c>
      <c r="L20" s="20" t="e">
        <f t="shared" si="14"/>
        <v>#DIV/0!</v>
      </c>
      <c r="M20" s="20" t="e">
        <f t="shared" si="14"/>
        <v>#DIV/0!</v>
      </c>
      <c r="N20" s="20">
        <f t="shared" si="14"/>
        <v>1.9274362372877156E-2</v>
      </c>
      <c r="O20" s="20"/>
      <c r="P20" s="20"/>
      <c r="Q20" s="20">
        <f t="shared" si="14"/>
        <v>-3.0540467137425312E-2</v>
      </c>
      <c r="R20" s="20" t="e">
        <f t="shared" si="14"/>
        <v>#DIV/0!</v>
      </c>
      <c r="S20" s="20" t="e">
        <f t="shared" si="14"/>
        <v>#DIV/0!</v>
      </c>
      <c r="T20" s="20">
        <f t="shared" si="14"/>
        <v>5.4987906609408166E-2</v>
      </c>
      <c r="U20" s="20" t="e">
        <f t="shared" si="14"/>
        <v>#DIV/0!</v>
      </c>
      <c r="V20" s="20" t="e">
        <f t="shared" si="14"/>
        <v>#DIV/0!</v>
      </c>
      <c r="W20" s="20">
        <f t="shared" si="14"/>
        <v>-0.10468232697461768</v>
      </c>
      <c r="X20" s="20" t="e">
        <f t="shared" si="14"/>
        <v>#DIV/0!</v>
      </c>
      <c r="Y20" s="20" t="e">
        <f t="shared" si="14"/>
        <v>#DIV/0!</v>
      </c>
      <c r="Z20" s="20">
        <f t="shared" si="14"/>
        <v>-2.2958346999016072E-3</v>
      </c>
      <c r="AA20" s="20" t="e">
        <f t="shared" si="14"/>
        <v>#DIV/0!</v>
      </c>
      <c r="AB20" s="20" t="e">
        <f t="shared" si="14"/>
        <v>#DIV/0!</v>
      </c>
      <c r="AC20" s="20">
        <f t="shared" si="14"/>
        <v>5.9869575465521303E-2</v>
      </c>
      <c r="AD20" s="20"/>
      <c r="AE20" s="20"/>
      <c r="AF20" s="20">
        <f t="shared" si="14"/>
        <v>0.1646020827502909</v>
      </c>
      <c r="AG20" s="20" t="e">
        <f t="shared" si="14"/>
        <v>#DIV/0!</v>
      </c>
      <c r="AH20" s="20" t="e">
        <f t="shared" si="14"/>
        <v>#DIV/0!</v>
      </c>
      <c r="AI20" s="20">
        <f t="shared" si="14"/>
        <v>4.8263412912770261E-2</v>
      </c>
      <c r="AJ20" s="20"/>
      <c r="AK20" s="20"/>
      <c r="AL20" s="20">
        <f t="shared" si="14"/>
        <v>0.2893149837637235</v>
      </c>
      <c r="AM20" s="20">
        <f t="shared" si="14"/>
        <v>4.8308023015882787E-2</v>
      </c>
    </row>
    <row r="21" spans="1:39" ht="24" customHeight="1" thickBot="1" x14ac:dyDescent="0.3">
      <c r="A21" s="8" t="s">
        <v>58</v>
      </c>
      <c r="B21" s="32"/>
      <c r="C21" s="7"/>
      <c r="D21" s="7"/>
      <c r="E21" s="20">
        <f>(E15-E18)/E18</f>
        <v>0.1937798199478668</v>
      </c>
      <c r="F21" s="20" t="e">
        <f t="shared" ref="F21:AM21" si="15">(F15-F18)/F18</f>
        <v>#DIV/0!</v>
      </c>
      <c r="G21" s="20" t="e">
        <f t="shared" si="15"/>
        <v>#DIV/0!</v>
      </c>
      <c r="H21" s="20">
        <f t="shared" si="15"/>
        <v>0.26465021381891651</v>
      </c>
      <c r="I21" s="20" t="e">
        <f t="shared" si="15"/>
        <v>#DIV/0!</v>
      </c>
      <c r="J21" s="20" t="e">
        <f t="shared" si="15"/>
        <v>#DIV/0!</v>
      </c>
      <c r="K21" s="20">
        <f t="shared" si="15"/>
        <v>0.30694105075956274</v>
      </c>
      <c r="L21" s="20" t="e">
        <f t="shared" si="15"/>
        <v>#DIV/0!</v>
      </c>
      <c r="M21" s="20" t="e">
        <f t="shared" si="15"/>
        <v>#DIV/0!</v>
      </c>
      <c r="N21" s="20">
        <f t="shared" si="15"/>
        <v>0.41757955419074055</v>
      </c>
      <c r="O21" s="20"/>
      <c r="P21" s="20"/>
      <c r="Q21" s="20">
        <f t="shared" si="15"/>
        <v>0.47939159085728494</v>
      </c>
      <c r="R21" s="20" t="e">
        <f t="shared" si="15"/>
        <v>#DIV/0!</v>
      </c>
      <c r="S21" s="20" t="e">
        <f t="shared" si="15"/>
        <v>#DIV/0!</v>
      </c>
      <c r="T21" s="20">
        <f t="shared" si="15"/>
        <v>0.48040658712704981</v>
      </c>
      <c r="U21" s="20" t="e">
        <f t="shared" si="15"/>
        <v>#DIV/0!</v>
      </c>
      <c r="V21" s="20" t="e">
        <f t="shared" si="15"/>
        <v>#DIV/0!</v>
      </c>
      <c r="W21" s="20">
        <f t="shared" si="15"/>
        <v>1.662601535053369E-2</v>
      </c>
      <c r="X21" s="20" t="e">
        <f t="shared" si="15"/>
        <v>#DIV/0!</v>
      </c>
      <c r="Y21" s="20" t="e">
        <f t="shared" si="15"/>
        <v>#DIV/0!</v>
      </c>
      <c r="Z21" s="20">
        <f t="shared" si="15"/>
        <v>8.7861245837151603E-2</v>
      </c>
      <c r="AA21" s="20" t="e">
        <f t="shared" si="15"/>
        <v>#DIV/0!</v>
      </c>
      <c r="AB21" s="20" t="e">
        <f t="shared" si="15"/>
        <v>#DIV/0!</v>
      </c>
      <c r="AC21" s="20">
        <f t="shared" si="15"/>
        <v>0.49627839156265957</v>
      </c>
      <c r="AD21" s="20"/>
      <c r="AE21" s="20"/>
      <c r="AF21" s="20">
        <f t="shared" si="15"/>
        <v>0.45608403247211404</v>
      </c>
      <c r="AG21" s="20" t="e">
        <f t="shared" si="15"/>
        <v>#DIV/0!</v>
      </c>
      <c r="AH21" s="20" t="e">
        <f t="shared" si="15"/>
        <v>#DIV/0!</v>
      </c>
      <c r="AI21" s="20">
        <f t="shared" si="15"/>
        <v>0.32437811265187488</v>
      </c>
      <c r="AJ21" s="20"/>
      <c r="AK21" s="20"/>
      <c r="AL21" s="20">
        <f t="shared" si="15"/>
        <v>0.43527862531361217</v>
      </c>
      <c r="AM21" s="20">
        <f t="shared" si="15"/>
        <v>0.37112164802223929</v>
      </c>
    </row>
  </sheetData>
  <mergeCells count="13">
    <mergeCell ref="AJ3:AL3"/>
    <mergeCell ref="A1:AM1"/>
    <mergeCell ref="C3:E3"/>
    <mergeCell ref="F3:H3"/>
    <mergeCell ref="I3:K3"/>
    <mergeCell ref="L3:N3"/>
    <mergeCell ref="AG3:AI3"/>
    <mergeCell ref="O3:Q3"/>
    <mergeCell ref="R3:T3"/>
    <mergeCell ref="U3:W3"/>
    <mergeCell ref="X3:Z3"/>
    <mergeCell ref="AA3:AC3"/>
    <mergeCell ref="AD3:AF3"/>
  </mergeCells>
  <phoneticPr fontId="1" type="noConversion"/>
  <pageMargins left="0.56000000000000005" right="0.25" top="0.75" bottom="0.75" header="0.3" footer="0.3"/>
  <pageSetup paperSize="9" scale="9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18"/>
  <sheetViews>
    <sheetView tabSelected="1" workbookViewId="0">
      <selection activeCell="T12" sqref="T12"/>
    </sheetView>
  </sheetViews>
  <sheetFormatPr defaultRowHeight="18.600000000000001" customHeight="1" x14ac:dyDescent="0.25"/>
  <cols>
    <col min="1" max="1" width="10" bestFit="1" customWidth="1"/>
    <col min="6" max="13" width="9" bestFit="1" customWidth="1"/>
    <col min="14" max="17" width="9" customWidth="1"/>
  </cols>
  <sheetData>
    <row r="3" spans="1:18" ht="18.600000000000001" customHeight="1" thickBot="1" x14ac:dyDescent="0.3"/>
    <row r="4" spans="1:18" ht="18.600000000000001" customHeight="1" x14ac:dyDescent="0.25">
      <c r="A4" s="42" t="s">
        <v>60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/>
    </row>
    <row r="5" spans="1:18" s="27" customFormat="1" ht="18.600000000000001" customHeight="1" x14ac:dyDescent="0.25">
      <c r="A5" s="45"/>
      <c r="B5" s="40">
        <v>2009</v>
      </c>
      <c r="C5" s="40">
        <v>2010</v>
      </c>
      <c r="D5" s="40">
        <v>2011</v>
      </c>
      <c r="E5" s="40">
        <v>2012</v>
      </c>
      <c r="F5" s="40">
        <v>2013</v>
      </c>
      <c r="G5" s="40">
        <v>2014</v>
      </c>
      <c r="H5" s="40">
        <v>2015</v>
      </c>
      <c r="I5" s="40">
        <v>2016</v>
      </c>
      <c r="J5" s="40">
        <v>2017</v>
      </c>
      <c r="K5" s="40">
        <v>2018</v>
      </c>
      <c r="L5" s="41">
        <v>2019</v>
      </c>
      <c r="M5" s="40">
        <v>2020</v>
      </c>
      <c r="N5" s="41">
        <v>2021</v>
      </c>
      <c r="O5" s="40">
        <v>2022</v>
      </c>
      <c r="P5" s="41">
        <v>2023</v>
      </c>
      <c r="Q5" s="40">
        <v>2024</v>
      </c>
      <c r="R5" s="46">
        <v>2025</v>
      </c>
    </row>
    <row r="6" spans="1:18" s="26" customFormat="1" ht="18.600000000000001" customHeight="1" x14ac:dyDescent="0.25">
      <c r="A6" s="47" t="s">
        <v>1</v>
      </c>
      <c r="B6" s="21">
        <v>21684</v>
      </c>
      <c r="C6" s="21">
        <v>25647</v>
      </c>
      <c r="D6" s="21">
        <v>31600</v>
      </c>
      <c r="E6" s="21">
        <v>29359</v>
      </c>
      <c r="F6" s="21">
        <v>28167</v>
      </c>
      <c r="G6" s="21">
        <v>28171</v>
      </c>
      <c r="H6" s="21">
        <v>28789</v>
      </c>
      <c r="I6" s="21">
        <v>22593</v>
      </c>
      <c r="J6" s="21">
        <v>14987</v>
      </c>
      <c r="K6" s="21">
        <v>18313</v>
      </c>
      <c r="L6" s="21">
        <v>25537</v>
      </c>
      <c r="M6" s="21">
        <v>23452</v>
      </c>
      <c r="N6" s="21">
        <v>6864</v>
      </c>
      <c r="O6" s="21">
        <v>20965</v>
      </c>
      <c r="P6" s="21">
        <v>20433</v>
      </c>
      <c r="Q6" s="21">
        <v>22110</v>
      </c>
      <c r="R6" s="48">
        <v>27507</v>
      </c>
    </row>
    <row r="7" spans="1:18" s="26" customFormat="1" ht="18.600000000000001" customHeight="1" x14ac:dyDescent="0.25">
      <c r="A7" s="47" t="s">
        <v>2</v>
      </c>
      <c r="B7" s="21">
        <v>40807</v>
      </c>
      <c r="C7" s="21">
        <v>48804</v>
      </c>
      <c r="D7" s="21">
        <v>52589</v>
      </c>
      <c r="E7" s="21">
        <v>46507</v>
      </c>
      <c r="F7" s="21">
        <v>47434</v>
      </c>
      <c r="G7" s="21">
        <v>47553</v>
      </c>
      <c r="H7" s="21">
        <v>50190</v>
      </c>
      <c r="I7" s="21">
        <v>38869</v>
      </c>
      <c r="J7" s="21">
        <v>32682</v>
      </c>
      <c r="K7" s="21">
        <v>41049</v>
      </c>
      <c r="L7" s="21">
        <v>56506</v>
      </c>
      <c r="M7" s="21">
        <v>56325</v>
      </c>
      <c r="N7" s="21">
        <v>14203</v>
      </c>
      <c r="O7" s="21">
        <v>40313</v>
      </c>
      <c r="P7" s="21">
        <v>42300</v>
      </c>
      <c r="Q7" s="21">
        <v>48671</v>
      </c>
      <c r="R7" s="48">
        <v>55708</v>
      </c>
    </row>
    <row r="8" spans="1:18" s="26" customFormat="1" ht="18.600000000000001" customHeight="1" x14ac:dyDescent="0.25">
      <c r="A8" s="47" t="s">
        <v>3</v>
      </c>
      <c r="B8" s="21">
        <v>79582</v>
      </c>
      <c r="C8" s="21">
        <v>82342</v>
      </c>
      <c r="D8" s="21">
        <v>94963</v>
      </c>
      <c r="E8" s="21">
        <v>77575</v>
      </c>
      <c r="F8" s="21">
        <v>76047</v>
      </c>
      <c r="G8" s="21">
        <v>80089</v>
      </c>
      <c r="H8" s="21">
        <v>74050</v>
      </c>
      <c r="I8" s="21">
        <v>56582</v>
      </c>
      <c r="J8" s="21">
        <v>34750</v>
      </c>
      <c r="K8" s="21">
        <v>65894</v>
      </c>
      <c r="L8" s="21">
        <v>87277</v>
      </c>
      <c r="M8" s="21">
        <v>37356</v>
      </c>
      <c r="N8" s="21">
        <v>20152</v>
      </c>
      <c r="O8" s="21">
        <v>68186</v>
      </c>
      <c r="P8" s="21">
        <v>64033</v>
      </c>
      <c r="Q8" s="21">
        <v>71738</v>
      </c>
      <c r="R8" s="48">
        <v>87452</v>
      </c>
    </row>
    <row r="9" spans="1:18" s="26" customFormat="1" ht="18.600000000000001" customHeight="1" x14ac:dyDescent="0.25">
      <c r="A9" s="47" t="s">
        <v>16</v>
      </c>
      <c r="B9" s="21">
        <v>61347</v>
      </c>
      <c r="C9" s="21">
        <v>58225</v>
      </c>
      <c r="D9" s="21">
        <v>80866</v>
      </c>
      <c r="E9" s="21">
        <v>61876</v>
      </c>
      <c r="F9" s="21">
        <v>72747</v>
      </c>
      <c r="G9" s="21">
        <v>77683</v>
      </c>
      <c r="H9" s="21">
        <v>67429</v>
      </c>
      <c r="I9" s="21">
        <v>47969</v>
      </c>
      <c r="J9" s="21">
        <v>36835</v>
      </c>
      <c r="K9" s="21">
        <v>71766</v>
      </c>
      <c r="L9" s="21">
        <v>80729</v>
      </c>
      <c r="M9" s="21">
        <v>0</v>
      </c>
      <c r="N9" s="21">
        <v>13086</v>
      </c>
      <c r="O9" s="21">
        <v>64621</v>
      </c>
      <c r="P9" s="21">
        <v>62153</v>
      </c>
      <c r="Q9" s="21">
        <v>71406</v>
      </c>
      <c r="R9" s="48">
        <v>82285</v>
      </c>
    </row>
    <row r="10" spans="1:18" s="26" customFormat="1" ht="18.600000000000001" customHeight="1" x14ac:dyDescent="0.25">
      <c r="A10" s="47" t="s">
        <v>19</v>
      </c>
      <c r="B10" s="21">
        <v>34848</v>
      </c>
      <c r="C10" s="21">
        <v>49858</v>
      </c>
      <c r="D10" s="21">
        <v>55998</v>
      </c>
      <c r="E10" s="21">
        <v>50667</v>
      </c>
      <c r="F10" s="21">
        <v>61378</v>
      </c>
      <c r="G10" s="21">
        <v>61448</v>
      </c>
      <c r="H10" s="21">
        <v>56295</v>
      </c>
      <c r="I10" s="21">
        <v>44181</v>
      </c>
      <c r="J10" s="21">
        <v>33045</v>
      </c>
      <c r="K10" s="21">
        <v>62454</v>
      </c>
      <c r="L10" s="21">
        <v>73640</v>
      </c>
      <c r="M10" s="21">
        <v>0</v>
      </c>
      <c r="N10" s="21">
        <v>7195</v>
      </c>
      <c r="O10" s="21">
        <v>63800</v>
      </c>
      <c r="P10" s="21">
        <v>57724</v>
      </c>
      <c r="Q10" s="21">
        <v>59581</v>
      </c>
      <c r="R10" s="48">
        <v>71391</v>
      </c>
    </row>
    <row r="11" spans="1:18" s="26" customFormat="1" ht="18.600000000000001" customHeight="1" x14ac:dyDescent="0.25">
      <c r="A11" s="47" t="s">
        <v>50</v>
      </c>
      <c r="B11" s="21">
        <v>13865</v>
      </c>
      <c r="C11" s="21">
        <v>14302</v>
      </c>
      <c r="D11" s="21">
        <v>16082</v>
      </c>
      <c r="E11" s="21">
        <v>15984</v>
      </c>
      <c r="F11" s="21">
        <v>18135</v>
      </c>
      <c r="G11" s="21">
        <v>18721</v>
      </c>
      <c r="H11" s="21">
        <v>16822</v>
      </c>
      <c r="I11" s="21">
        <v>11556</v>
      </c>
      <c r="J11" s="21">
        <v>10218</v>
      </c>
      <c r="K11" s="21">
        <v>17437</v>
      </c>
      <c r="L11" s="21">
        <v>20259</v>
      </c>
      <c r="M11" s="21">
        <v>103</v>
      </c>
      <c r="N11" s="21">
        <v>3714</v>
      </c>
      <c r="O11" s="21">
        <v>19905</v>
      </c>
      <c r="P11" s="21">
        <v>15505</v>
      </c>
      <c r="Q11" s="21">
        <v>18388</v>
      </c>
      <c r="R11" s="48">
        <v>21373</v>
      </c>
    </row>
    <row r="12" spans="1:18" s="26" customFormat="1" ht="18.600000000000001" customHeight="1" x14ac:dyDescent="0.25">
      <c r="A12" s="47" t="s">
        <v>28</v>
      </c>
      <c r="B12" s="21">
        <v>7007</v>
      </c>
      <c r="C12" s="21">
        <v>7175</v>
      </c>
      <c r="D12" s="21">
        <v>7017</v>
      </c>
      <c r="E12" s="21">
        <v>7568</v>
      </c>
      <c r="F12" s="21">
        <v>6576</v>
      </c>
      <c r="G12" s="21">
        <v>6544</v>
      </c>
      <c r="H12" s="21">
        <v>6562</v>
      </c>
      <c r="I12" s="21">
        <v>4822</v>
      </c>
      <c r="J12" s="21">
        <v>3470</v>
      </c>
      <c r="K12" s="21">
        <v>5508</v>
      </c>
      <c r="L12" s="21">
        <v>6343</v>
      </c>
      <c r="M12" s="21">
        <v>177</v>
      </c>
      <c r="N12" s="21">
        <v>3453</v>
      </c>
      <c r="O12" s="21">
        <v>6608</v>
      </c>
      <c r="P12" s="21">
        <v>4895</v>
      </c>
      <c r="Q12" s="21">
        <v>5653</v>
      </c>
      <c r="R12" s="48">
        <v>5679</v>
      </c>
    </row>
    <row r="13" spans="1:18" s="26" customFormat="1" ht="18.600000000000001" customHeight="1" x14ac:dyDescent="0.25">
      <c r="A13" s="47" t="s">
        <v>29</v>
      </c>
      <c r="B13" s="21">
        <v>7297</v>
      </c>
      <c r="C13" s="21">
        <v>7072</v>
      </c>
      <c r="D13" s="21">
        <v>7557</v>
      </c>
      <c r="E13" s="21">
        <v>6808</v>
      </c>
      <c r="F13" s="21">
        <v>6409</v>
      </c>
      <c r="G13" s="21">
        <v>6787</v>
      </c>
      <c r="H13" s="21">
        <v>6358</v>
      </c>
      <c r="I13" s="21">
        <v>3422</v>
      </c>
      <c r="J13" s="21">
        <v>3976</v>
      </c>
      <c r="K13" s="21">
        <v>4863</v>
      </c>
      <c r="L13" s="21">
        <v>6098</v>
      </c>
      <c r="M13" s="21">
        <v>1252</v>
      </c>
      <c r="N13" s="21">
        <v>3374</v>
      </c>
      <c r="O13" s="21">
        <v>6584</v>
      </c>
      <c r="P13" s="21">
        <v>5557</v>
      </c>
      <c r="Q13" s="21">
        <v>6068</v>
      </c>
      <c r="R13" s="48">
        <v>6084</v>
      </c>
    </row>
    <row r="14" spans="1:18" s="26" customFormat="1" ht="18.600000000000001" customHeight="1" x14ac:dyDescent="0.25">
      <c r="A14" s="47" t="s">
        <v>30</v>
      </c>
      <c r="B14" s="21">
        <v>22903</v>
      </c>
      <c r="C14" s="21">
        <v>24922</v>
      </c>
      <c r="D14" s="21">
        <v>24118</v>
      </c>
      <c r="E14" s="21">
        <v>27480</v>
      </c>
      <c r="F14" s="21">
        <v>30122</v>
      </c>
      <c r="G14" s="21">
        <v>32919</v>
      </c>
      <c r="H14" s="21">
        <v>29825</v>
      </c>
      <c r="I14" s="21">
        <v>16657</v>
      </c>
      <c r="J14" s="21">
        <v>20905</v>
      </c>
      <c r="K14" s="21">
        <v>34638</v>
      </c>
      <c r="L14" s="21">
        <v>38183</v>
      </c>
      <c r="M14" s="21">
        <v>17671</v>
      </c>
      <c r="N14" s="21">
        <v>8858</v>
      </c>
      <c r="O14" s="21">
        <v>37860</v>
      </c>
      <c r="P14" s="21">
        <v>31844</v>
      </c>
      <c r="Q14" s="21">
        <v>33838</v>
      </c>
      <c r="R14" s="48">
        <v>40469</v>
      </c>
    </row>
    <row r="15" spans="1:18" s="26" customFormat="1" ht="18.600000000000001" customHeight="1" x14ac:dyDescent="0.25">
      <c r="A15" s="47" t="s">
        <v>31</v>
      </c>
      <c r="B15" s="21">
        <v>58078</v>
      </c>
      <c r="C15" s="21">
        <v>67555</v>
      </c>
      <c r="D15" s="21">
        <v>62476</v>
      </c>
      <c r="E15" s="21">
        <v>58689</v>
      </c>
      <c r="F15" s="21">
        <v>61047</v>
      </c>
      <c r="G15" s="21">
        <v>57353</v>
      </c>
      <c r="H15" s="21">
        <v>54678</v>
      </c>
      <c r="I15" s="21">
        <v>26202</v>
      </c>
      <c r="J15" s="21">
        <v>39242</v>
      </c>
      <c r="K15" s="21">
        <v>61038</v>
      </c>
      <c r="L15" s="21">
        <v>67891</v>
      </c>
      <c r="M15" s="21">
        <v>14596</v>
      </c>
      <c r="N15" s="21">
        <v>47308</v>
      </c>
      <c r="O15" s="21">
        <v>65296</v>
      </c>
      <c r="P15" s="21">
        <v>57475</v>
      </c>
      <c r="Q15" s="21">
        <v>69883</v>
      </c>
      <c r="R15" s="48">
        <v>79066</v>
      </c>
    </row>
    <row r="16" spans="1:18" s="26" customFormat="1" ht="18.600000000000001" customHeight="1" x14ac:dyDescent="0.25">
      <c r="A16" s="47" t="s">
        <v>32</v>
      </c>
      <c r="B16" s="21">
        <v>62312</v>
      </c>
      <c r="C16" s="21">
        <v>65741</v>
      </c>
      <c r="D16" s="21">
        <v>65778</v>
      </c>
      <c r="E16" s="21">
        <v>56960</v>
      </c>
      <c r="F16" s="21">
        <v>63464</v>
      </c>
      <c r="G16" s="21">
        <v>63926</v>
      </c>
      <c r="H16" s="21">
        <v>42322</v>
      </c>
      <c r="I16" s="21">
        <v>24526</v>
      </c>
      <c r="J16" s="21">
        <v>40225</v>
      </c>
      <c r="K16" s="21">
        <v>76903</v>
      </c>
      <c r="L16" s="21">
        <v>73679</v>
      </c>
      <c r="M16" s="21">
        <v>12649</v>
      </c>
      <c r="N16" s="21">
        <v>67304</v>
      </c>
      <c r="O16" s="21">
        <v>69687</v>
      </c>
      <c r="P16" s="21">
        <v>69199</v>
      </c>
      <c r="Q16" s="21">
        <v>78412</v>
      </c>
      <c r="R16" s="48">
        <v>77235</v>
      </c>
    </row>
    <row r="17" spans="1:18" s="26" customFormat="1" ht="18.600000000000001" customHeight="1" x14ac:dyDescent="0.25">
      <c r="A17" s="47" t="s">
        <v>33</v>
      </c>
      <c r="B17" s="21">
        <v>25718</v>
      </c>
      <c r="C17" s="21">
        <v>31894</v>
      </c>
      <c r="D17" s="21">
        <v>30239</v>
      </c>
      <c r="E17" s="21">
        <v>30953</v>
      </c>
      <c r="F17" s="21">
        <v>30158</v>
      </c>
      <c r="G17" s="21">
        <v>32022</v>
      </c>
      <c r="H17" s="21">
        <v>29725</v>
      </c>
      <c r="I17" s="21">
        <v>17103</v>
      </c>
      <c r="J17" s="21">
        <v>19030</v>
      </c>
      <c r="K17" s="21">
        <v>35708</v>
      </c>
      <c r="L17" s="21">
        <v>32335</v>
      </c>
      <c r="M17" s="21">
        <v>8687</v>
      </c>
      <c r="N17" s="21">
        <v>34977</v>
      </c>
      <c r="O17" s="21">
        <v>30707</v>
      </c>
      <c r="P17" s="21">
        <v>34834</v>
      </c>
      <c r="Q17" s="21">
        <v>40656</v>
      </c>
      <c r="R17" s="48">
        <v>41690</v>
      </c>
    </row>
    <row r="18" spans="1:18" s="26" customFormat="1" ht="18.600000000000001" customHeight="1" thickBot="1" x14ac:dyDescent="0.3">
      <c r="A18" s="49" t="s">
        <v>7</v>
      </c>
      <c r="B18" s="50">
        <v>435448</v>
      </c>
      <c r="C18" s="50">
        <v>483537</v>
      </c>
      <c r="D18" s="50">
        <v>529283</v>
      </c>
      <c r="E18" s="50">
        <v>470426</v>
      </c>
      <c r="F18" s="50">
        <v>501684</v>
      </c>
      <c r="G18" s="50">
        <v>513216</v>
      </c>
      <c r="H18" s="50">
        <v>463045</v>
      </c>
      <c r="I18" s="50">
        <v>314482</v>
      </c>
      <c r="J18" s="50">
        <v>289365</v>
      </c>
      <c r="K18" s="50">
        <v>495571</v>
      </c>
      <c r="L18" s="50">
        <v>568477</v>
      </c>
      <c r="M18" s="50">
        <v>172268</v>
      </c>
      <c r="N18" s="50">
        <v>230488</v>
      </c>
      <c r="O18" s="50">
        <v>494532</v>
      </c>
      <c r="P18" s="50">
        <v>465952</v>
      </c>
      <c r="Q18" s="50">
        <v>526404</v>
      </c>
      <c r="R18" s="51">
        <v>595939</v>
      </c>
    </row>
  </sheetData>
  <mergeCells count="1">
    <mergeCell ref="A4:R4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>Milli Eğitim Bakanlığı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sinan ışık</cp:lastModifiedBy>
  <cp:lastPrinted>2025-09-03T11:16:29Z</cp:lastPrinted>
  <dcterms:created xsi:type="dcterms:W3CDTF">2007-01-04T09:21:53Z</dcterms:created>
  <dcterms:modified xsi:type="dcterms:W3CDTF">2026-01-04T15:03:13Z</dcterms:modified>
</cp:coreProperties>
</file>